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D:\Работа\1. Программа энергосбережения\0.1 Программа Энергосбережения\На 2023 - 2025 годы\"/>
    </mc:Choice>
  </mc:AlternateContent>
  <xr:revisionPtr revIDLastSave="0" documentId="13_ncr:1_{D3654471-18DC-45DF-A9A6-6EF47DCA3B1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27" i="1" l="1"/>
  <c r="F14" i="1"/>
  <c r="F13" i="1"/>
  <c r="G36" i="1" l="1"/>
  <c r="H36" i="1"/>
  <c r="F36" i="1"/>
  <c r="G34" i="1"/>
  <c r="H34" i="1"/>
  <c r="G35" i="1"/>
  <c r="H35" i="1"/>
  <c r="F35" i="1"/>
  <c r="F56" i="1" s="1"/>
  <c r="F34" i="1"/>
  <c r="F55" i="1" s="1"/>
  <c r="G39" i="1"/>
  <c r="G42" i="1"/>
  <c r="G13" i="1"/>
  <c r="H13" i="1"/>
  <c r="G14" i="1"/>
  <c r="H14" i="1"/>
  <c r="E32" i="1"/>
  <c r="E31" i="1"/>
  <c r="H30" i="1"/>
  <c r="G30" i="1"/>
  <c r="F30" i="1"/>
  <c r="H56" i="1" l="1"/>
  <c r="G56" i="1"/>
  <c r="H55" i="1"/>
  <c r="G55" i="1"/>
  <c r="E30" i="1"/>
  <c r="E44" i="1"/>
  <c r="E43" i="1"/>
  <c r="H42" i="1"/>
  <c r="F42" i="1"/>
  <c r="E41" i="1"/>
  <c r="E40" i="1"/>
  <c r="H39" i="1"/>
  <c r="F39" i="1"/>
  <c r="E39" i="1" l="1"/>
  <c r="E42" i="1"/>
  <c r="G51" i="1"/>
  <c r="H51" i="1"/>
  <c r="F51" i="1"/>
  <c r="G48" i="1"/>
  <c r="H48" i="1"/>
  <c r="E50" i="1"/>
  <c r="E47" i="1"/>
  <c r="G45" i="1"/>
  <c r="H45" i="1"/>
  <c r="F45" i="1"/>
  <c r="G33" i="1"/>
  <c r="H33" i="1"/>
  <c r="F33" i="1"/>
  <c r="E51" i="1" l="1"/>
  <c r="G27" i="1"/>
  <c r="H27" i="1"/>
  <c r="G21" i="1"/>
  <c r="H21" i="1"/>
  <c r="F21" i="1"/>
  <c r="G15" i="1"/>
  <c r="H15" i="1"/>
  <c r="F15" i="1"/>
  <c r="G18" i="1"/>
  <c r="H18" i="1"/>
  <c r="F18" i="1"/>
  <c r="E10" i="1"/>
  <c r="G9" i="1"/>
  <c r="H9" i="1"/>
  <c r="F9" i="1"/>
  <c r="H12" i="1" l="1"/>
  <c r="H54" i="1" s="1"/>
  <c r="G12" i="1"/>
  <c r="G54" i="1" s="1"/>
  <c r="E18" i="1"/>
  <c r="E9" i="1"/>
  <c r="E15" i="1"/>
  <c r="E46" i="1"/>
  <c r="E38" i="1"/>
  <c r="E37" i="1"/>
  <c r="E23" i="1"/>
  <c r="E22" i="1"/>
  <c r="E17" i="1"/>
  <c r="E16" i="1"/>
  <c r="E20" i="1"/>
  <c r="E19" i="1"/>
  <c r="E36" i="1"/>
  <c r="E21" i="1"/>
  <c r="E49" i="1"/>
  <c r="E33" i="1" l="1"/>
  <c r="E45" i="1"/>
  <c r="F48" i="1" l="1"/>
  <c r="E48" i="1" l="1"/>
  <c r="E53" i="1"/>
  <c r="E52" i="1"/>
  <c r="E29" i="1"/>
  <c r="E28" i="1"/>
  <c r="E27" i="1"/>
  <c r="E25" i="1" l="1"/>
  <c r="F24" i="1"/>
  <c r="F12" i="1" s="1"/>
  <c r="F54" i="1" s="1"/>
  <c r="E26" i="1"/>
  <c r="E24" i="1" l="1"/>
  <c r="E12" i="1" l="1"/>
  <c r="E35" i="1"/>
  <c r="E34" i="1"/>
  <c r="E54" i="1"/>
  <c r="E13" i="1" l="1"/>
  <c r="E14" i="1"/>
  <c r="E56" i="1" l="1"/>
  <c r="E55" i="1"/>
</calcChain>
</file>

<file path=xl/sharedStrings.xml><?xml version="1.0" encoding="utf-8"?>
<sst xmlns="http://schemas.openxmlformats.org/spreadsheetml/2006/main" count="101" uniqueCount="48">
  <si>
    <t>№ п/п</t>
  </si>
  <si>
    <t>Мероприятия</t>
  </si>
  <si>
    <t>Источник финансирования</t>
  </si>
  <si>
    <t>Ответственный за выполнение мероприятий Программы</t>
  </si>
  <si>
    <t>Проведение проверки сметной стоимости по объектам</t>
  </si>
  <si>
    <t>ИТОГО</t>
  </si>
  <si>
    <t>Отдел жилищно-коммунального хозяйства</t>
  </si>
  <si>
    <t>КБ</t>
  </si>
  <si>
    <t>Капитальный ремонт котельных</t>
  </si>
  <si>
    <t>Капитальный ремонт теплосетей котельных</t>
  </si>
  <si>
    <t>ВСЕГО ПО ПРОГРАММЕ:</t>
  </si>
  <si>
    <t>1.1</t>
  </si>
  <si>
    <t>1.2</t>
  </si>
  <si>
    <t>1.2.1</t>
  </si>
  <si>
    <t>Срок исполнения мероприятия</t>
  </si>
  <si>
    <t>Всего             (тыс. руб.)</t>
  </si>
  <si>
    <t>1.2.2</t>
  </si>
  <si>
    <t>1.2.3</t>
  </si>
  <si>
    <t>1.2.4</t>
  </si>
  <si>
    <t>1.2.5</t>
  </si>
  <si>
    <t>1.3</t>
  </si>
  <si>
    <t>1.3.1</t>
  </si>
  <si>
    <t>1.4</t>
  </si>
  <si>
    <t>1.5</t>
  </si>
  <si>
    <t>Котельная № 3/3 п. Пограничный, ул. Дубовика, 22 «б» (замена котла)</t>
  </si>
  <si>
    <t>Котельная № 3/2 п. Пограничный, ул. Гагарина, 9 «а»                (замена сетевого насоса)</t>
  </si>
  <si>
    <t>Котельная № 3/1 п. Пограничный, ул. Ленина, 64 «а»                    (замена дымовой трубы, 2-х котлов и сетевого насоса)</t>
  </si>
  <si>
    <t>Котельная № 3/2 п. Пограничный, ул. Гагарина, 9 «а»                    (замена теплосети 303 м)</t>
  </si>
  <si>
    <t>Ресурсное обеспечение реализации муниципальной программы</t>
  </si>
  <si>
    <t>«Энергосбережение и повышение энергетической эффективности Пограничного муниципального округа</t>
  </si>
  <si>
    <t>Промывка, опрессовка и наладка систем отопления МКД и зданий, находящихся в собственности у Администрации округа</t>
  </si>
  <si>
    <t>Бюджет ПМО</t>
  </si>
  <si>
    <t>1.6</t>
  </si>
  <si>
    <t xml:space="preserve">Объем финансового обеспечения             
по годам (тыс. руб.)            </t>
  </si>
  <si>
    <t xml:space="preserve">на 2023 - 2025 годы»  </t>
  </si>
  <si>
    <t>2023-2025</t>
  </si>
  <si>
    <t>Котельная №3/23 с. Сергеевка, ул. Школьная, 18 «б» 
(замена котла)</t>
  </si>
  <si>
    <t>Котельная МАУ «ПДО» п. Пограничный, ул.Кирова, 7 
(замена котла)</t>
  </si>
  <si>
    <t>Закупка материалов для ремонта зданий, котельного оборудования и тепловых сетей</t>
  </si>
  <si>
    <t>Выявление бесхозяйных объектов недвижимого имущества, используемых для передачи энергетических ресурсов (тепло- и электроснабжение)</t>
  </si>
  <si>
    <t xml:space="preserve">Мку «ХОЗУ Администрации ПМО» </t>
  </si>
  <si>
    <t>1.3.2</t>
  </si>
  <si>
    <t>1.3.3</t>
  </si>
  <si>
    <t>Котельная № 3/1 п. Пограничный, ул.Ленина, 64 «а»                    (замена теплосети Дн 219 мм L-80 м под ул. Ленина 
в районе МКД № 64)</t>
  </si>
  <si>
    <t>Котельная № 3/2 п. Пограничный, ул. Гагарина, 9 «а»                    (замена теплосети Дн 219 мм L-110 м под территорией 
ПСОШ №1)</t>
  </si>
  <si>
    <t>1.2.6</t>
  </si>
  <si>
    <t>Котельная № 3/1 п. Пограничный, ул. Ленина, 64 «а»                    (замена дизельной электрической станции)</t>
  </si>
  <si>
    <r>
      <t xml:space="preserve">    Приложение №1
 к  постановлению Администрации Пограничного муниципального округа «О внесении 
изменений в муниципальную программу «Энергосбережениеи повышение 
энергетической эффективности Пограничного муниципального округа на  
2023-2025 годы», утвержденную постановлением Администрации  
Пограничного муниципального округа от 11.01.2023 № 06
от "</t>
    </r>
    <r>
      <rPr>
        <u/>
        <sz val="11"/>
        <color rgb="FF000000"/>
        <rFont val="Times New Roman"/>
        <family val="1"/>
        <charset val="204"/>
      </rPr>
      <t xml:space="preserve"> 13 </t>
    </r>
    <r>
      <rPr>
        <sz val="11"/>
        <color rgb="FF000000"/>
        <rFont val="Times New Roman"/>
        <family val="1"/>
        <charset val="204"/>
      </rPr>
      <t xml:space="preserve">" </t>
    </r>
    <r>
      <rPr>
        <u/>
        <sz val="11"/>
        <color rgb="FF000000"/>
        <rFont val="Times New Roman"/>
        <family val="1"/>
        <charset val="204"/>
      </rPr>
      <t xml:space="preserve">   октября   </t>
    </r>
    <r>
      <rPr>
        <sz val="11"/>
        <color rgb="FF000000"/>
        <rFont val="Times New Roman"/>
        <family val="1"/>
        <charset val="204"/>
      </rPr>
      <t xml:space="preserve"> 20</t>
    </r>
    <r>
      <rPr>
        <u/>
        <sz val="11"/>
        <color rgb="FF000000"/>
        <rFont val="Times New Roman"/>
        <family val="1"/>
        <charset val="204"/>
      </rPr>
      <t>23</t>
    </r>
    <r>
      <rPr>
        <sz val="11"/>
        <color rgb="FF000000"/>
        <rFont val="Times New Roman"/>
        <family val="1"/>
        <charset val="204"/>
      </rPr>
      <t xml:space="preserve"> № </t>
    </r>
    <r>
      <rPr>
        <u/>
        <sz val="11"/>
        <color rgb="FF000000"/>
        <rFont val="Times New Roman"/>
        <family val="1"/>
        <charset val="204"/>
      </rPr>
      <t>1220</t>
    </r>
    <r>
      <rPr>
        <sz val="11"/>
        <color rgb="FF000000"/>
        <rFont val="Times New Roman"/>
        <family val="1"/>
        <charset val="204"/>
      </rPr>
      <t xml:space="preserve">     
Приложение №1
к муниципальной программе «Энергосбережение и повышение энергетической эффективности
Пограничного муниципального округа на 2023-2025 годы», утвержденной постановлением 
Администрации Пограничного муниципального округа от 11.01.2023 № 06 (с изменениями)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</si>
</sst>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0" fillId="0" borderId="0" xfId="0" applyNumberFormat="1"/>
    <xf numFmtId="0" fontId="2" fillId="0" borderId="3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zoomScale="90" zoomScaleNormal="90" workbookViewId="0">
      <selection activeCell="B1" sqref="B1:I1"/>
    </sheetView>
  </sheetViews>
  <sheetFormatPr defaultRowHeight="14.4" x14ac:dyDescent="0.3"/>
  <cols>
    <col min="1" max="1" width="6.109375" customWidth="1"/>
    <col min="2" max="2" width="48.88671875" customWidth="1"/>
    <col min="3" max="3" width="11.6640625" customWidth="1"/>
    <col min="4" max="4" width="13.88671875" customWidth="1"/>
    <col min="5" max="5" width="13.109375" customWidth="1"/>
    <col min="6" max="8" width="11.33203125" customWidth="1"/>
    <col min="9" max="9" width="13.88671875" customWidth="1"/>
    <col min="10" max="10" width="13.109375" customWidth="1"/>
  </cols>
  <sheetData>
    <row r="1" spans="1:9" ht="171" customHeight="1" x14ac:dyDescent="0.3">
      <c r="B1" s="75" t="s">
        <v>47</v>
      </c>
      <c r="C1" s="75"/>
      <c r="D1" s="75"/>
      <c r="E1" s="75"/>
      <c r="F1" s="75"/>
      <c r="G1" s="75"/>
      <c r="H1" s="75"/>
      <c r="I1" s="75"/>
    </row>
    <row r="2" spans="1:9" ht="12.6" customHeight="1" x14ac:dyDescent="0.3"/>
    <row r="3" spans="1:9" ht="15" customHeight="1" x14ac:dyDescent="0.3">
      <c r="A3" s="90" t="s">
        <v>28</v>
      </c>
      <c r="B3" s="90"/>
      <c r="C3" s="90"/>
      <c r="D3" s="90"/>
      <c r="E3" s="90"/>
      <c r="F3" s="90"/>
      <c r="G3" s="90"/>
      <c r="H3" s="90"/>
      <c r="I3" s="90"/>
    </row>
    <row r="4" spans="1:9" ht="15" customHeight="1" x14ac:dyDescent="0.3">
      <c r="A4" s="90" t="s">
        <v>29</v>
      </c>
      <c r="B4" s="90"/>
      <c r="C4" s="90"/>
      <c r="D4" s="90"/>
      <c r="E4" s="90"/>
      <c r="F4" s="90"/>
      <c r="G4" s="90"/>
      <c r="H4" s="90"/>
      <c r="I4" s="90"/>
    </row>
    <row r="5" spans="1:9" ht="15" customHeight="1" x14ac:dyDescent="0.3">
      <c r="A5" s="90" t="s">
        <v>34</v>
      </c>
      <c r="B5" s="90"/>
      <c r="C5" s="90"/>
      <c r="D5" s="90"/>
      <c r="E5" s="90"/>
      <c r="F5" s="90"/>
      <c r="G5" s="90"/>
      <c r="H5" s="90"/>
      <c r="I5" s="90"/>
    </row>
    <row r="6" spans="1:9" ht="12.6" customHeight="1" thickBot="1" x14ac:dyDescent="0.35"/>
    <row r="7" spans="1:9" ht="41.4" customHeight="1" x14ac:dyDescent="0.3">
      <c r="A7" s="78" t="s">
        <v>0</v>
      </c>
      <c r="B7" s="80" t="s">
        <v>1</v>
      </c>
      <c r="C7" s="80" t="s">
        <v>14</v>
      </c>
      <c r="D7" s="80" t="s">
        <v>2</v>
      </c>
      <c r="E7" s="80" t="s">
        <v>15</v>
      </c>
      <c r="F7" s="118" t="s">
        <v>33</v>
      </c>
      <c r="G7" s="119"/>
      <c r="H7" s="119"/>
      <c r="I7" s="102" t="s">
        <v>3</v>
      </c>
    </row>
    <row r="8" spans="1:9" ht="13.8" customHeight="1" thickBot="1" x14ac:dyDescent="0.35">
      <c r="A8" s="79"/>
      <c r="B8" s="68"/>
      <c r="C8" s="68"/>
      <c r="D8" s="68"/>
      <c r="E8" s="68"/>
      <c r="F8" s="46">
        <v>2023</v>
      </c>
      <c r="G8" s="46">
        <v>2024</v>
      </c>
      <c r="H8" s="46">
        <v>2025</v>
      </c>
      <c r="I8" s="104"/>
    </row>
    <row r="9" spans="1:9" ht="13.8" customHeight="1" x14ac:dyDescent="0.3">
      <c r="A9" s="85" t="s">
        <v>11</v>
      </c>
      <c r="B9" s="87" t="s">
        <v>4</v>
      </c>
      <c r="C9" s="66" t="s">
        <v>35</v>
      </c>
      <c r="D9" s="16" t="s">
        <v>5</v>
      </c>
      <c r="E9" s="11">
        <f>SUM(F9:H9)</f>
        <v>800</v>
      </c>
      <c r="F9" s="11">
        <f>SUM(F10:F11)</f>
        <v>200</v>
      </c>
      <c r="G9" s="11">
        <f t="shared" ref="G9:H9" si="0">SUM(G10:G11)</f>
        <v>300</v>
      </c>
      <c r="H9" s="11">
        <f t="shared" si="0"/>
        <v>300</v>
      </c>
      <c r="I9" s="105" t="s">
        <v>6</v>
      </c>
    </row>
    <row r="10" spans="1:9" ht="13.8" customHeight="1" x14ac:dyDescent="0.3">
      <c r="A10" s="82"/>
      <c r="B10" s="88"/>
      <c r="C10" s="67"/>
      <c r="D10" s="2" t="s">
        <v>31</v>
      </c>
      <c r="E10" s="5">
        <f>SUM(F10:H10)</f>
        <v>800</v>
      </c>
      <c r="F10" s="5">
        <v>200</v>
      </c>
      <c r="G10" s="17">
        <v>300</v>
      </c>
      <c r="H10" s="17">
        <v>300</v>
      </c>
      <c r="I10" s="103"/>
    </row>
    <row r="11" spans="1:9" ht="13.8" customHeight="1" thickBot="1" x14ac:dyDescent="0.35">
      <c r="A11" s="86"/>
      <c r="B11" s="89"/>
      <c r="C11" s="68"/>
      <c r="D11" s="8" t="s">
        <v>7</v>
      </c>
      <c r="E11" s="9">
        <v>0</v>
      </c>
      <c r="F11" s="9">
        <v>0</v>
      </c>
      <c r="G11" s="46">
        <v>0</v>
      </c>
      <c r="H11" s="9">
        <v>0</v>
      </c>
      <c r="I11" s="104"/>
    </row>
    <row r="12" spans="1:9" ht="13.8" customHeight="1" x14ac:dyDescent="0.3">
      <c r="A12" s="81" t="s">
        <v>12</v>
      </c>
      <c r="B12" s="83" t="s">
        <v>8</v>
      </c>
      <c r="C12" s="80" t="s">
        <v>35</v>
      </c>
      <c r="D12" s="12" t="s">
        <v>5</v>
      </c>
      <c r="E12" s="13">
        <f t="shared" ref="E12:E23" si="1">SUM(F12:H12)</f>
        <v>20726.650000000001</v>
      </c>
      <c r="F12" s="31">
        <f>SUM(F24,F18,F15,F21,F27,F30)</f>
        <v>16276.650000000001</v>
      </c>
      <c r="G12" s="29">
        <f t="shared" ref="G12:H12" si="2">SUM(G24,G18,G15,G21,G27,G30)</f>
        <v>4450</v>
      </c>
      <c r="H12" s="28">
        <f t="shared" si="2"/>
        <v>0</v>
      </c>
      <c r="I12" s="91" t="s">
        <v>6</v>
      </c>
    </row>
    <row r="13" spans="1:9" ht="13.8" customHeight="1" x14ac:dyDescent="0.3">
      <c r="A13" s="82"/>
      <c r="B13" s="84"/>
      <c r="C13" s="67"/>
      <c r="D13" s="2" t="s">
        <v>31</v>
      </c>
      <c r="E13" s="1">
        <f t="shared" si="1"/>
        <v>5908.2995000000001</v>
      </c>
      <c r="F13" s="32">
        <f>SUM(F25,F19,F16,F22,F28,F31)</f>
        <v>1458.2995000000001</v>
      </c>
      <c r="G13" s="5">
        <f t="shared" ref="G13:H13" si="3">SUM(G25,G19,G16,G22,G28,G31)</f>
        <v>4450</v>
      </c>
      <c r="H13" s="19">
        <f t="shared" si="3"/>
        <v>0</v>
      </c>
      <c r="I13" s="92"/>
    </row>
    <row r="14" spans="1:9" ht="13.8" customHeight="1" x14ac:dyDescent="0.3">
      <c r="A14" s="82"/>
      <c r="B14" s="84"/>
      <c r="C14" s="67"/>
      <c r="D14" s="2" t="s">
        <v>7</v>
      </c>
      <c r="E14" s="32">
        <f t="shared" si="1"/>
        <v>14818.3505</v>
      </c>
      <c r="F14" s="32">
        <f>SUM(F26,F20,F17,F23,F29,F32)</f>
        <v>14818.3505</v>
      </c>
      <c r="G14" s="19">
        <f t="shared" ref="G14:H14" si="4">SUM(G26,G20,G17,G23,G29,G32)</f>
        <v>0</v>
      </c>
      <c r="H14" s="19">
        <f t="shared" si="4"/>
        <v>0</v>
      </c>
      <c r="I14" s="92"/>
    </row>
    <row r="15" spans="1:9" ht="13.8" customHeight="1" x14ac:dyDescent="0.3">
      <c r="A15" s="76" t="s">
        <v>13</v>
      </c>
      <c r="B15" s="64" t="s">
        <v>26</v>
      </c>
      <c r="C15" s="77">
        <v>2023</v>
      </c>
      <c r="D15" s="2" t="s">
        <v>5</v>
      </c>
      <c r="E15" s="7">
        <f t="shared" ref="E15:E20" si="5">SUM(F15:H15)</f>
        <v>12496.675640000001</v>
      </c>
      <c r="F15" s="3">
        <f>SUM(F16:F17)</f>
        <v>12496.675640000001</v>
      </c>
      <c r="G15" s="3">
        <f t="shared" ref="G15:H15" si="6">SUM(G16:G17)</f>
        <v>0</v>
      </c>
      <c r="H15" s="3">
        <f t="shared" si="6"/>
        <v>0</v>
      </c>
      <c r="I15" s="92"/>
    </row>
    <row r="16" spans="1:9" ht="13.8" customHeight="1" x14ac:dyDescent="0.3">
      <c r="A16" s="76"/>
      <c r="B16" s="64"/>
      <c r="C16" s="77"/>
      <c r="D16" s="2" t="s">
        <v>31</v>
      </c>
      <c r="E16" s="1">
        <f t="shared" si="5"/>
        <v>374.90026</v>
      </c>
      <c r="F16" s="4">
        <f>374.823+0.07726</f>
        <v>374.90026</v>
      </c>
      <c r="G16" s="45">
        <v>0</v>
      </c>
      <c r="H16" s="45">
        <v>0</v>
      </c>
      <c r="I16" s="92"/>
    </row>
    <row r="17" spans="1:9" ht="13.8" customHeight="1" x14ac:dyDescent="0.3">
      <c r="A17" s="76"/>
      <c r="B17" s="64"/>
      <c r="C17" s="77"/>
      <c r="D17" s="2" t="s">
        <v>7</v>
      </c>
      <c r="E17" s="49">
        <f t="shared" si="5"/>
        <v>12121.775380000001</v>
      </c>
      <c r="F17" s="4">
        <f>12119.277+2.49838</f>
        <v>12121.775380000001</v>
      </c>
      <c r="G17" s="45">
        <v>0</v>
      </c>
      <c r="H17" s="45">
        <v>0</v>
      </c>
      <c r="I17" s="92"/>
    </row>
    <row r="18" spans="1:9" ht="13.8" customHeight="1" x14ac:dyDescent="0.3">
      <c r="A18" s="76" t="s">
        <v>16</v>
      </c>
      <c r="B18" s="64" t="s">
        <v>25</v>
      </c>
      <c r="C18" s="77">
        <v>2023</v>
      </c>
      <c r="D18" s="2" t="s">
        <v>5</v>
      </c>
      <c r="E18" s="7">
        <f t="shared" si="5"/>
        <v>564.29422</v>
      </c>
      <c r="F18" s="3">
        <f>SUM(F19:F20)</f>
        <v>564.29422</v>
      </c>
      <c r="G18" s="3">
        <f t="shared" ref="G18:H18" si="7">SUM(G19:G20)</f>
        <v>0</v>
      </c>
      <c r="H18" s="3">
        <f t="shared" si="7"/>
        <v>0</v>
      </c>
      <c r="I18" s="92"/>
    </row>
    <row r="19" spans="1:9" ht="13.8" customHeight="1" x14ac:dyDescent="0.3">
      <c r="A19" s="76"/>
      <c r="B19" s="64"/>
      <c r="C19" s="77"/>
      <c r="D19" s="2" t="s">
        <v>31</v>
      </c>
      <c r="E19" s="1">
        <f t="shared" si="5"/>
        <v>16.928830000000001</v>
      </c>
      <c r="F19" s="4">
        <v>16.928830000000001</v>
      </c>
      <c r="G19" s="45">
        <v>0</v>
      </c>
      <c r="H19" s="45">
        <v>0</v>
      </c>
      <c r="I19" s="92"/>
    </row>
    <row r="20" spans="1:9" ht="13.8" customHeight="1" x14ac:dyDescent="0.3">
      <c r="A20" s="76"/>
      <c r="B20" s="64"/>
      <c r="C20" s="77"/>
      <c r="D20" s="2" t="s">
        <v>7</v>
      </c>
      <c r="E20" s="32">
        <f t="shared" si="5"/>
        <v>547.36539000000005</v>
      </c>
      <c r="F20" s="4">
        <v>547.36539000000005</v>
      </c>
      <c r="G20" s="45">
        <v>0</v>
      </c>
      <c r="H20" s="45">
        <v>0</v>
      </c>
      <c r="I20" s="92"/>
    </row>
    <row r="21" spans="1:9" ht="13.8" customHeight="1" x14ac:dyDescent="0.3">
      <c r="A21" s="76" t="s">
        <v>17</v>
      </c>
      <c r="B21" s="64" t="s">
        <v>24</v>
      </c>
      <c r="C21" s="77">
        <v>2023</v>
      </c>
      <c r="D21" s="2" t="s">
        <v>5</v>
      </c>
      <c r="E21" s="7">
        <f t="shared" si="1"/>
        <v>996.70564000000002</v>
      </c>
      <c r="F21" s="3">
        <f>SUM(F22:F23)</f>
        <v>996.70564000000002</v>
      </c>
      <c r="G21" s="3">
        <f t="shared" ref="G21:H21" si="8">SUM(G22:G23)</f>
        <v>0</v>
      </c>
      <c r="H21" s="3">
        <f t="shared" si="8"/>
        <v>0</v>
      </c>
      <c r="I21" s="92"/>
    </row>
    <row r="22" spans="1:9" ht="13.8" customHeight="1" x14ac:dyDescent="0.3">
      <c r="A22" s="76"/>
      <c r="B22" s="64"/>
      <c r="C22" s="77"/>
      <c r="D22" s="2" t="s">
        <v>31</v>
      </c>
      <c r="E22" s="1">
        <f t="shared" si="1"/>
        <v>29.90117</v>
      </c>
      <c r="F22" s="4">
        <v>29.90117</v>
      </c>
      <c r="G22" s="45">
        <v>0</v>
      </c>
      <c r="H22" s="45">
        <v>0</v>
      </c>
      <c r="I22" s="92"/>
    </row>
    <row r="23" spans="1:9" ht="13.8" customHeight="1" x14ac:dyDescent="0.3">
      <c r="A23" s="76"/>
      <c r="B23" s="60"/>
      <c r="C23" s="77"/>
      <c r="D23" s="2" t="s">
        <v>7</v>
      </c>
      <c r="E23" s="32">
        <f t="shared" si="1"/>
        <v>966.80447000000004</v>
      </c>
      <c r="F23" s="4">
        <v>966.80447000000004</v>
      </c>
      <c r="G23" s="45">
        <v>0</v>
      </c>
      <c r="H23" s="45">
        <v>0</v>
      </c>
      <c r="I23" s="92"/>
    </row>
    <row r="24" spans="1:9" ht="13.8" customHeight="1" x14ac:dyDescent="0.3">
      <c r="A24" s="110" t="s">
        <v>18</v>
      </c>
      <c r="B24" s="101" t="s">
        <v>36</v>
      </c>
      <c r="C24" s="111">
        <v>2023</v>
      </c>
      <c r="D24" s="2" t="s">
        <v>5</v>
      </c>
      <c r="E24" s="44">
        <f t="shared" ref="E24:E29" si="9">SUM(F24:H24)</f>
        <v>1218.9745</v>
      </c>
      <c r="F24" s="44">
        <f>SUM(F25:F26)</f>
        <v>1218.9745</v>
      </c>
      <c r="G24" s="48">
        <v>0</v>
      </c>
      <c r="H24" s="48">
        <v>0</v>
      </c>
      <c r="I24" s="92"/>
    </row>
    <row r="25" spans="1:9" ht="13.8" customHeight="1" x14ac:dyDescent="0.3">
      <c r="A25" s="110"/>
      <c r="B25" s="101"/>
      <c r="C25" s="111"/>
      <c r="D25" s="2" t="s">
        <v>31</v>
      </c>
      <c r="E25" s="47">
        <f t="shared" si="9"/>
        <v>36.569240000000001</v>
      </c>
      <c r="F25" s="1">
        <v>36.569240000000001</v>
      </c>
      <c r="G25" s="45">
        <v>0</v>
      </c>
      <c r="H25" s="1">
        <v>0</v>
      </c>
      <c r="I25" s="92"/>
    </row>
    <row r="26" spans="1:9" ht="13.8" customHeight="1" x14ac:dyDescent="0.3">
      <c r="A26" s="110"/>
      <c r="B26" s="101"/>
      <c r="C26" s="111"/>
      <c r="D26" s="2" t="s">
        <v>7</v>
      </c>
      <c r="E26" s="47">
        <f t="shared" si="9"/>
        <v>1182.40526</v>
      </c>
      <c r="F26" s="1">
        <v>1182.40526</v>
      </c>
      <c r="G26" s="45">
        <v>0</v>
      </c>
      <c r="H26" s="1">
        <v>0</v>
      </c>
      <c r="I26" s="92"/>
    </row>
    <row r="27" spans="1:9" ht="13.8" customHeight="1" x14ac:dyDescent="0.3">
      <c r="A27" s="76" t="s">
        <v>19</v>
      </c>
      <c r="B27" s="101" t="s">
        <v>37</v>
      </c>
      <c r="C27" s="67">
        <v>2023</v>
      </c>
      <c r="D27" s="2" t="s">
        <v>5</v>
      </c>
      <c r="E27" s="20">
        <f t="shared" si="9"/>
        <v>1000</v>
      </c>
      <c r="F27" s="20">
        <f>SUM(F28:F29)</f>
        <v>1000</v>
      </c>
      <c r="G27" s="21">
        <f t="shared" ref="G27:H27" si="10">SUM(G28:G29)</f>
        <v>0</v>
      </c>
      <c r="H27" s="21">
        <f t="shared" si="10"/>
        <v>0</v>
      </c>
      <c r="I27" s="92"/>
    </row>
    <row r="28" spans="1:9" ht="13.8" customHeight="1" x14ac:dyDescent="0.3">
      <c r="A28" s="76"/>
      <c r="B28" s="101"/>
      <c r="C28" s="67"/>
      <c r="D28" s="2" t="s">
        <v>31</v>
      </c>
      <c r="E28" s="18">
        <f t="shared" si="9"/>
        <v>1000</v>
      </c>
      <c r="F28" s="5">
        <v>1000</v>
      </c>
      <c r="G28" s="45">
        <v>0</v>
      </c>
      <c r="H28" s="1">
        <v>0</v>
      </c>
      <c r="I28" s="92"/>
    </row>
    <row r="29" spans="1:9" ht="13.8" customHeight="1" x14ac:dyDescent="0.3">
      <c r="A29" s="76"/>
      <c r="B29" s="101"/>
      <c r="C29" s="67"/>
      <c r="D29" s="2" t="s">
        <v>7</v>
      </c>
      <c r="E29" s="37">
        <f t="shared" si="9"/>
        <v>0</v>
      </c>
      <c r="F29" s="19">
        <v>0</v>
      </c>
      <c r="G29" s="45">
        <v>0</v>
      </c>
      <c r="H29" s="1">
        <v>0</v>
      </c>
      <c r="I29" s="92"/>
    </row>
    <row r="30" spans="1:9" ht="13.8" customHeight="1" x14ac:dyDescent="0.3">
      <c r="A30" s="113" t="s">
        <v>45</v>
      </c>
      <c r="B30" s="64" t="s">
        <v>46</v>
      </c>
      <c r="C30" s="66">
        <v>2024</v>
      </c>
      <c r="D30" s="25" t="s">
        <v>5</v>
      </c>
      <c r="E30" s="11">
        <f t="shared" ref="E30:E32" si="11">SUM(F30:H30)</f>
        <v>4450</v>
      </c>
      <c r="F30" s="27">
        <f>SUM(F31:F32)</f>
        <v>0</v>
      </c>
      <c r="G30" s="11">
        <f t="shared" ref="G30:H30" si="12">SUM(G31:G32)</f>
        <v>4450</v>
      </c>
      <c r="H30" s="27">
        <f t="shared" si="12"/>
        <v>0</v>
      </c>
      <c r="I30" s="92"/>
    </row>
    <row r="31" spans="1:9" ht="13.8" customHeight="1" x14ac:dyDescent="0.3">
      <c r="A31" s="76"/>
      <c r="B31" s="64"/>
      <c r="C31" s="67"/>
      <c r="D31" s="2" t="s">
        <v>31</v>
      </c>
      <c r="E31" s="18">
        <f t="shared" si="11"/>
        <v>4450</v>
      </c>
      <c r="F31" s="19">
        <v>0</v>
      </c>
      <c r="G31" s="17">
        <v>4450</v>
      </c>
      <c r="H31" s="1">
        <v>0</v>
      </c>
      <c r="I31" s="92"/>
    </row>
    <row r="32" spans="1:9" ht="13.8" customHeight="1" thickBot="1" x14ac:dyDescent="0.35">
      <c r="A32" s="114"/>
      <c r="B32" s="65"/>
      <c r="C32" s="68"/>
      <c r="D32" s="8" t="s">
        <v>7</v>
      </c>
      <c r="E32" s="23">
        <f t="shared" si="11"/>
        <v>0</v>
      </c>
      <c r="F32" s="24">
        <v>0</v>
      </c>
      <c r="G32" s="46">
        <v>0</v>
      </c>
      <c r="H32" s="9">
        <v>0</v>
      </c>
      <c r="I32" s="92"/>
    </row>
    <row r="33" spans="1:13" ht="13.8" customHeight="1" x14ac:dyDescent="0.3">
      <c r="A33" s="73" t="s">
        <v>20</v>
      </c>
      <c r="B33" s="71" t="s">
        <v>9</v>
      </c>
      <c r="C33" s="69" t="s">
        <v>35</v>
      </c>
      <c r="D33" s="16" t="s">
        <v>5</v>
      </c>
      <c r="E33" s="7">
        <f t="shared" ref="E33:E38" si="13">SUM(F33:H33)</f>
        <v>14420.58</v>
      </c>
      <c r="F33" s="11">
        <f t="shared" ref="F33:H35" si="14">SUM(F36,F39,F42)</f>
        <v>9420.58</v>
      </c>
      <c r="G33" s="11">
        <f t="shared" si="14"/>
        <v>5000</v>
      </c>
      <c r="H33" s="27">
        <f t="shared" si="14"/>
        <v>0</v>
      </c>
      <c r="I33" s="92"/>
    </row>
    <row r="34" spans="1:13" ht="13.8" customHeight="1" x14ac:dyDescent="0.3">
      <c r="A34" s="74"/>
      <c r="B34" s="72"/>
      <c r="C34" s="70"/>
      <c r="D34" s="2" t="s">
        <v>31</v>
      </c>
      <c r="E34" s="1">
        <f t="shared" si="13"/>
        <v>9204.4796800000004</v>
      </c>
      <c r="F34" s="6">
        <f t="shared" si="14"/>
        <v>4204.4796800000004</v>
      </c>
      <c r="G34" s="5">
        <f t="shared" si="14"/>
        <v>5000</v>
      </c>
      <c r="H34" s="19">
        <f t="shared" si="14"/>
        <v>0</v>
      </c>
      <c r="I34" s="92"/>
    </row>
    <row r="35" spans="1:13" ht="13.8" customHeight="1" x14ac:dyDescent="0.3">
      <c r="A35" s="74"/>
      <c r="B35" s="72"/>
      <c r="C35" s="70"/>
      <c r="D35" s="2" t="s">
        <v>7</v>
      </c>
      <c r="E35" s="6">
        <f t="shared" si="13"/>
        <v>5216.1003199999996</v>
      </c>
      <c r="F35" s="6">
        <f t="shared" si="14"/>
        <v>5216.1003199999996</v>
      </c>
      <c r="G35" s="19">
        <f t="shared" si="14"/>
        <v>0</v>
      </c>
      <c r="H35" s="19">
        <f t="shared" si="14"/>
        <v>0</v>
      </c>
      <c r="I35" s="92"/>
    </row>
    <row r="36" spans="1:13" ht="13.8" customHeight="1" x14ac:dyDescent="0.3">
      <c r="A36" s="62" t="s">
        <v>21</v>
      </c>
      <c r="B36" s="60" t="s">
        <v>27</v>
      </c>
      <c r="C36" s="58">
        <v>2023</v>
      </c>
      <c r="D36" s="2" t="s">
        <v>5</v>
      </c>
      <c r="E36" s="7">
        <f t="shared" si="13"/>
        <v>9420.58</v>
      </c>
      <c r="F36" s="41">
        <f>SUM(F37:F38)</f>
        <v>9420.58</v>
      </c>
      <c r="G36" s="3">
        <f>SUM(G37:G38)</f>
        <v>0</v>
      </c>
      <c r="H36" s="3">
        <f>SUM(H37:H38)</f>
        <v>0</v>
      </c>
      <c r="I36" s="92"/>
    </row>
    <row r="37" spans="1:13" ht="13.8" customHeight="1" x14ac:dyDescent="0.3">
      <c r="A37" s="63"/>
      <c r="B37" s="61"/>
      <c r="C37" s="59"/>
      <c r="D37" s="2" t="s">
        <v>31</v>
      </c>
      <c r="E37" s="1">
        <f t="shared" si="13"/>
        <v>4204.4796800000004</v>
      </c>
      <c r="F37" s="4">
        <v>4204.4796800000004</v>
      </c>
      <c r="G37" s="4">
        <v>0</v>
      </c>
      <c r="H37" s="4">
        <v>0</v>
      </c>
      <c r="I37" s="92"/>
    </row>
    <row r="38" spans="1:13" ht="13.8" customHeight="1" x14ac:dyDescent="0.3">
      <c r="A38" s="63"/>
      <c r="B38" s="61"/>
      <c r="C38" s="59"/>
      <c r="D38" s="33" t="s">
        <v>7</v>
      </c>
      <c r="E38" s="34">
        <f t="shared" si="13"/>
        <v>5216.1003199999996</v>
      </c>
      <c r="F38" s="35">
        <v>5216.1003199999996</v>
      </c>
      <c r="G38" s="35">
        <v>0</v>
      </c>
      <c r="H38" s="35">
        <v>0</v>
      </c>
      <c r="I38" s="92"/>
    </row>
    <row r="39" spans="1:13" ht="13.8" customHeight="1" x14ac:dyDescent="0.3">
      <c r="A39" s="76" t="s">
        <v>41</v>
      </c>
      <c r="B39" s="64" t="s">
        <v>43</v>
      </c>
      <c r="C39" s="112">
        <v>2024</v>
      </c>
      <c r="D39" s="2" t="s">
        <v>5</v>
      </c>
      <c r="E39" s="20">
        <f t="shared" ref="E39:E44" si="15">SUM(F39:H39)</f>
        <v>1700</v>
      </c>
      <c r="F39" s="40">
        <f>SUM(F40:F41)</f>
        <v>0</v>
      </c>
      <c r="G39" s="41">
        <f>SUM(G40:G41)</f>
        <v>1700</v>
      </c>
      <c r="H39" s="3">
        <f t="shared" ref="H39" si="16">SUM(H40:H41)</f>
        <v>0</v>
      </c>
      <c r="I39" s="92"/>
    </row>
    <row r="40" spans="1:13" ht="13.8" customHeight="1" x14ac:dyDescent="0.3">
      <c r="A40" s="76"/>
      <c r="B40" s="64"/>
      <c r="C40" s="112"/>
      <c r="D40" s="2" t="s">
        <v>31</v>
      </c>
      <c r="E40" s="5">
        <f t="shared" si="15"/>
        <v>1700</v>
      </c>
      <c r="F40" s="39">
        <v>0</v>
      </c>
      <c r="G40" s="38">
        <v>1700</v>
      </c>
      <c r="H40" s="4">
        <v>0</v>
      </c>
      <c r="I40" s="92"/>
    </row>
    <row r="41" spans="1:13" ht="13.8" customHeight="1" x14ac:dyDescent="0.3">
      <c r="A41" s="76"/>
      <c r="B41" s="64"/>
      <c r="C41" s="112"/>
      <c r="D41" s="2" t="s">
        <v>7</v>
      </c>
      <c r="E41" s="19">
        <f t="shared" si="15"/>
        <v>0</v>
      </c>
      <c r="F41" s="39">
        <v>0</v>
      </c>
      <c r="G41" s="39">
        <v>0</v>
      </c>
      <c r="H41" s="4">
        <v>0</v>
      </c>
      <c r="I41" s="92"/>
    </row>
    <row r="42" spans="1:13" ht="13.8" customHeight="1" x14ac:dyDescent="0.3">
      <c r="A42" s="113" t="s">
        <v>42</v>
      </c>
      <c r="B42" s="115" t="s">
        <v>44</v>
      </c>
      <c r="C42" s="116">
        <v>2024</v>
      </c>
      <c r="D42" s="25" t="s">
        <v>5</v>
      </c>
      <c r="E42" s="11">
        <f t="shared" si="15"/>
        <v>3300</v>
      </c>
      <c r="F42" s="43">
        <f>SUM(F43:F44)</f>
        <v>0</v>
      </c>
      <c r="G42" s="42">
        <f>SUM(G43:G44)</f>
        <v>3300</v>
      </c>
      <c r="H42" s="36">
        <f>SUM(H43:H44)</f>
        <v>0</v>
      </c>
      <c r="I42" s="92"/>
    </row>
    <row r="43" spans="1:13" ht="13.8" customHeight="1" x14ac:dyDescent="0.3">
      <c r="A43" s="76"/>
      <c r="B43" s="64"/>
      <c r="C43" s="112"/>
      <c r="D43" s="2" t="s">
        <v>31</v>
      </c>
      <c r="E43" s="5">
        <f t="shared" si="15"/>
        <v>3300</v>
      </c>
      <c r="F43" s="39">
        <v>0</v>
      </c>
      <c r="G43" s="38">
        <v>3300</v>
      </c>
      <c r="H43" s="4">
        <v>0</v>
      </c>
      <c r="I43" s="92"/>
    </row>
    <row r="44" spans="1:13" ht="13.8" customHeight="1" thickBot="1" x14ac:dyDescent="0.35">
      <c r="A44" s="114"/>
      <c r="B44" s="65"/>
      <c r="C44" s="117"/>
      <c r="D44" s="8" t="s">
        <v>7</v>
      </c>
      <c r="E44" s="24">
        <f t="shared" si="15"/>
        <v>0</v>
      </c>
      <c r="F44" s="26">
        <v>0</v>
      </c>
      <c r="G44" s="26">
        <v>0</v>
      </c>
      <c r="H44" s="26">
        <v>0</v>
      </c>
      <c r="I44" s="93"/>
    </row>
    <row r="45" spans="1:13" ht="13.8" customHeight="1" x14ac:dyDescent="0.3">
      <c r="A45" s="85" t="s">
        <v>22</v>
      </c>
      <c r="B45" s="106" t="s">
        <v>38</v>
      </c>
      <c r="C45" s="66" t="s">
        <v>35</v>
      </c>
      <c r="D45" s="25" t="s">
        <v>5</v>
      </c>
      <c r="E45" s="50">
        <f t="shared" ref="E45:E49" si="17">SUM(F45:H45)</f>
        <v>1016.65</v>
      </c>
      <c r="F45" s="50">
        <f>SUM(F46:F47)</f>
        <v>16.649999999999999</v>
      </c>
      <c r="G45" s="11">
        <f t="shared" ref="G45:H45" si="18">SUM(G46:G47)</f>
        <v>1000</v>
      </c>
      <c r="H45" s="27">
        <f t="shared" si="18"/>
        <v>0</v>
      </c>
      <c r="I45" s="105" t="s">
        <v>6</v>
      </c>
    </row>
    <row r="46" spans="1:13" ht="13.8" customHeight="1" x14ac:dyDescent="0.3">
      <c r="A46" s="82"/>
      <c r="B46" s="107"/>
      <c r="C46" s="67"/>
      <c r="D46" s="2" t="s">
        <v>31</v>
      </c>
      <c r="E46" s="49">
        <f t="shared" si="17"/>
        <v>1016.65</v>
      </c>
      <c r="F46" s="49">
        <v>16.649999999999999</v>
      </c>
      <c r="G46" s="5">
        <v>1000</v>
      </c>
      <c r="H46" s="1">
        <v>0</v>
      </c>
      <c r="I46" s="103"/>
      <c r="J46" s="14"/>
      <c r="K46" s="14"/>
      <c r="L46" s="14"/>
      <c r="M46" s="14"/>
    </row>
    <row r="47" spans="1:13" ht="13.8" customHeight="1" thickBot="1" x14ac:dyDescent="0.35">
      <c r="A47" s="86"/>
      <c r="B47" s="108"/>
      <c r="C47" s="68"/>
      <c r="D47" s="8" t="s">
        <v>7</v>
      </c>
      <c r="E47" s="9">
        <f>SUM(F47:H47)</f>
        <v>0</v>
      </c>
      <c r="F47" s="9">
        <v>0</v>
      </c>
      <c r="G47" s="9">
        <v>0</v>
      </c>
      <c r="H47" s="9">
        <v>0</v>
      </c>
      <c r="I47" s="104"/>
    </row>
    <row r="48" spans="1:13" ht="13.8" customHeight="1" x14ac:dyDescent="0.3">
      <c r="A48" s="81" t="s">
        <v>23</v>
      </c>
      <c r="B48" s="109" t="s">
        <v>30</v>
      </c>
      <c r="C48" s="80" t="s">
        <v>35</v>
      </c>
      <c r="D48" s="12" t="s">
        <v>5</v>
      </c>
      <c r="E48" s="50">
        <f t="shared" si="17"/>
        <v>562.49599999999998</v>
      </c>
      <c r="F48" s="51">
        <f>F49</f>
        <v>62.496000000000002</v>
      </c>
      <c r="G48" s="29">
        <f t="shared" ref="G48:H48" si="19">G49</f>
        <v>250</v>
      </c>
      <c r="H48" s="29">
        <f t="shared" si="19"/>
        <v>250</v>
      </c>
      <c r="I48" s="102" t="s">
        <v>40</v>
      </c>
    </row>
    <row r="49" spans="1:9" ht="13.8" customHeight="1" x14ac:dyDescent="0.3">
      <c r="A49" s="82"/>
      <c r="B49" s="107"/>
      <c r="C49" s="67"/>
      <c r="D49" s="2" t="s">
        <v>31</v>
      </c>
      <c r="E49" s="49">
        <f t="shared" si="17"/>
        <v>562.49599999999998</v>
      </c>
      <c r="F49" s="49">
        <v>62.496000000000002</v>
      </c>
      <c r="G49" s="5">
        <v>250</v>
      </c>
      <c r="H49" s="5">
        <v>250</v>
      </c>
      <c r="I49" s="103"/>
    </row>
    <row r="50" spans="1:9" ht="13.8" customHeight="1" thickBot="1" x14ac:dyDescent="0.35">
      <c r="A50" s="86"/>
      <c r="B50" s="108"/>
      <c r="C50" s="68"/>
      <c r="D50" s="8" t="s">
        <v>7</v>
      </c>
      <c r="E50" s="24">
        <f>SUM(F50:H50)</f>
        <v>0</v>
      </c>
      <c r="F50" s="9">
        <v>0</v>
      </c>
      <c r="G50" s="9">
        <v>0</v>
      </c>
      <c r="H50" s="9">
        <v>0</v>
      </c>
      <c r="I50" s="104"/>
    </row>
    <row r="51" spans="1:9" ht="13.8" customHeight="1" x14ac:dyDescent="0.3">
      <c r="A51" s="85" t="s">
        <v>32</v>
      </c>
      <c r="B51" s="106" t="s">
        <v>39</v>
      </c>
      <c r="C51" s="80" t="s">
        <v>35</v>
      </c>
      <c r="D51" s="16" t="s">
        <v>5</v>
      </c>
      <c r="E51" s="7">
        <f>SUM(F51:H51)</f>
        <v>0</v>
      </c>
      <c r="F51" s="7">
        <f>SUM(F52:F53)</f>
        <v>0</v>
      </c>
      <c r="G51" s="7">
        <f t="shared" ref="G51:H51" si="20">SUM(G52:G53)</f>
        <v>0</v>
      </c>
      <c r="H51" s="7">
        <f t="shared" si="20"/>
        <v>0</v>
      </c>
      <c r="I51" s="105" t="s">
        <v>6</v>
      </c>
    </row>
    <row r="52" spans="1:9" ht="13.8" customHeight="1" x14ac:dyDescent="0.3">
      <c r="A52" s="82"/>
      <c r="B52" s="107"/>
      <c r="C52" s="67"/>
      <c r="D52" s="2" t="s">
        <v>31</v>
      </c>
      <c r="E52" s="47">
        <f t="shared" ref="E52:E53" si="21">SUM(F52:H52)</f>
        <v>0</v>
      </c>
      <c r="F52" s="1">
        <v>0</v>
      </c>
      <c r="G52" s="1">
        <v>0</v>
      </c>
      <c r="H52" s="1">
        <v>0</v>
      </c>
      <c r="I52" s="103"/>
    </row>
    <row r="53" spans="1:9" ht="13.8" customHeight="1" thickBot="1" x14ac:dyDescent="0.35">
      <c r="A53" s="86"/>
      <c r="B53" s="108"/>
      <c r="C53" s="68"/>
      <c r="D53" s="8" t="s">
        <v>7</v>
      </c>
      <c r="E53" s="10">
        <f t="shared" si="21"/>
        <v>0</v>
      </c>
      <c r="F53" s="9">
        <v>0</v>
      </c>
      <c r="G53" s="9">
        <v>0</v>
      </c>
      <c r="H53" s="9">
        <v>0</v>
      </c>
      <c r="I53" s="104"/>
    </row>
    <row r="54" spans="1:9" ht="13.8" customHeight="1" x14ac:dyDescent="0.3">
      <c r="A54" s="81"/>
      <c r="B54" s="83" t="s">
        <v>10</v>
      </c>
      <c r="C54" s="95"/>
      <c r="D54" s="12" t="s">
        <v>5</v>
      </c>
      <c r="E54" s="53">
        <f>SUM(F54:H54)</f>
        <v>37526.376000000004</v>
      </c>
      <c r="F54" s="53">
        <f>SUM(F51,F48,F33,F12,F9,F45)</f>
        <v>25976.376000000004</v>
      </c>
      <c r="G54" s="54">
        <f>SUM(G51,G48,G33,G12,G9,G45)</f>
        <v>11000</v>
      </c>
      <c r="H54" s="54">
        <f>SUM(H51,H48,H33,H12,H9,H45)</f>
        <v>550</v>
      </c>
      <c r="I54" s="98"/>
    </row>
    <row r="55" spans="1:9" ht="13.8" customHeight="1" x14ac:dyDescent="0.3">
      <c r="A55" s="82"/>
      <c r="B55" s="84"/>
      <c r="C55" s="96"/>
      <c r="D55" s="22" t="s">
        <v>31</v>
      </c>
      <c r="E55" s="52">
        <f>SUM(F55:H55)</f>
        <v>17491.925179999998</v>
      </c>
      <c r="F55" s="52">
        <f t="shared" ref="F55:H56" si="22">SUM(F52,F49,F34,F13,F46,F10)</f>
        <v>5941.9251800000002</v>
      </c>
      <c r="G55" s="30">
        <f t="shared" si="22"/>
        <v>11000</v>
      </c>
      <c r="H55" s="30">
        <f t="shared" si="22"/>
        <v>550</v>
      </c>
      <c r="I55" s="99"/>
    </row>
    <row r="56" spans="1:9" ht="13.8" customHeight="1" thickBot="1" x14ac:dyDescent="0.35">
      <c r="A56" s="86"/>
      <c r="B56" s="94"/>
      <c r="C56" s="97"/>
      <c r="D56" s="55" t="s">
        <v>7</v>
      </c>
      <c r="E56" s="56">
        <f>SUM(F56:H56)</f>
        <v>20034.450819999998</v>
      </c>
      <c r="F56" s="56">
        <f t="shared" si="22"/>
        <v>20034.450819999998</v>
      </c>
      <c r="G56" s="57">
        <f t="shared" si="22"/>
        <v>0</v>
      </c>
      <c r="H56" s="57">
        <f t="shared" si="22"/>
        <v>0</v>
      </c>
      <c r="I56" s="100"/>
    </row>
    <row r="58" spans="1:9" x14ac:dyDescent="0.3">
      <c r="E58" s="15"/>
    </row>
  </sheetData>
  <mergeCells count="65">
    <mergeCell ref="A5:I5"/>
    <mergeCell ref="E7:E8"/>
    <mergeCell ref="B18:B20"/>
    <mergeCell ref="I7:I8"/>
    <mergeCell ref="I9:I11"/>
    <mergeCell ref="F7:H7"/>
    <mergeCell ref="C7:C8"/>
    <mergeCell ref="A18:A20"/>
    <mergeCell ref="C18:C20"/>
    <mergeCell ref="C21:C23"/>
    <mergeCell ref="A48:A50"/>
    <mergeCell ref="B48:B50"/>
    <mergeCell ref="C48:C50"/>
    <mergeCell ref="A45:A47"/>
    <mergeCell ref="A24:A26"/>
    <mergeCell ref="C24:C26"/>
    <mergeCell ref="A27:A29"/>
    <mergeCell ref="B27:B29"/>
    <mergeCell ref="C27:C29"/>
    <mergeCell ref="A39:A41"/>
    <mergeCell ref="C39:C41"/>
    <mergeCell ref="A42:A44"/>
    <mergeCell ref="B42:B44"/>
    <mergeCell ref="C42:C44"/>
    <mergeCell ref="A30:A32"/>
    <mergeCell ref="A54:A56"/>
    <mergeCell ref="B54:B56"/>
    <mergeCell ref="C54:C56"/>
    <mergeCell ref="I54:I56"/>
    <mergeCell ref="B21:B23"/>
    <mergeCell ref="B24:B26"/>
    <mergeCell ref="I48:I50"/>
    <mergeCell ref="I45:I47"/>
    <mergeCell ref="A51:A53"/>
    <mergeCell ref="B51:B53"/>
    <mergeCell ref="C51:C53"/>
    <mergeCell ref="I51:I53"/>
    <mergeCell ref="B45:B47"/>
    <mergeCell ref="C45:C47"/>
    <mergeCell ref="A21:A23"/>
    <mergeCell ref="B39:B41"/>
    <mergeCell ref="B1:I1"/>
    <mergeCell ref="A15:A17"/>
    <mergeCell ref="C15:C17"/>
    <mergeCell ref="A7:A8"/>
    <mergeCell ref="B7:B8"/>
    <mergeCell ref="D7:D8"/>
    <mergeCell ref="A12:A14"/>
    <mergeCell ref="B12:B14"/>
    <mergeCell ref="C12:C14"/>
    <mergeCell ref="A9:A11"/>
    <mergeCell ref="B9:B11"/>
    <mergeCell ref="C9:C11"/>
    <mergeCell ref="A4:I4"/>
    <mergeCell ref="B15:B17"/>
    <mergeCell ref="A3:I3"/>
    <mergeCell ref="I12:I44"/>
    <mergeCell ref="C36:C38"/>
    <mergeCell ref="B36:B38"/>
    <mergeCell ref="A36:A38"/>
    <mergeCell ref="B30:B32"/>
    <mergeCell ref="C30:C32"/>
    <mergeCell ref="C33:C35"/>
    <mergeCell ref="B33:B35"/>
    <mergeCell ref="A33:A35"/>
  </mergeCells>
  <phoneticPr fontId="8" type="noConversion"/>
  <pageMargins left="0.59055118110236227" right="0.59055118110236227" top="0.43307086614173229" bottom="0.43307086614173229" header="0" footer="0"/>
  <pageSetup paperSize="9" scale="94" fitToHeight="0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211-2</dc:creator>
  <cp:lastModifiedBy>211-2</cp:lastModifiedBy>
  <cp:lastPrinted>2023-10-11T07:13:51Z</cp:lastPrinted>
  <dcterms:created xsi:type="dcterms:W3CDTF">2015-06-05T18:19:34Z</dcterms:created>
  <dcterms:modified xsi:type="dcterms:W3CDTF">2023-10-17T02:38:05Z</dcterms:modified>
</cp:coreProperties>
</file>